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Case Solutions\"/>
    </mc:Choice>
  </mc:AlternateContent>
  <bookViews>
    <workbookView xWindow="0" yWindow="0" windowWidth="15300" windowHeight="6090"/>
  </bookViews>
  <sheets>
    <sheet name="Mode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H35" i="1"/>
  <c r="C40" i="1" s="1"/>
  <c r="D40" i="1" s="1"/>
  <c r="E40" i="1" s="1"/>
  <c r="E33" i="1"/>
  <c r="E34" i="1"/>
  <c r="H34" i="1"/>
  <c r="C38" i="1" l="1"/>
  <c r="D38" i="1" s="1"/>
  <c r="E38" i="1" s="1"/>
  <c r="H33" i="1"/>
  <c r="C39" i="1" s="1"/>
  <c r="H32" i="1"/>
  <c r="B39" i="1" s="1"/>
  <c r="E32" i="1"/>
  <c r="B42" i="1" s="1"/>
  <c r="C41" i="1" l="1"/>
  <c r="D39" i="1"/>
  <c r="E42" i="1"/>
  <c r="D42" i="1"/>
  <c r="C42" i="1"/>
  <c r="D41" i="1"/>
  <c r="E39" i="1"/>
  <c r="C43" i="1" l="1"/>
  <c r="B43" i="1"/>
  <c r="E41" i="1"/>
  <c r="B44" i="1" l="1"/>
  <c r="B45" i="1" s="1"/>
  <c r="C44" i="1"/>
  <c r="C45" i="1" s="1"/>
  <c r="E43" i="1" l="1"/>
  <c r="E44" i="1" s="1"/>
  <c r="E45" i="1" s="1"/>
  <c r="D43" i="1"/>
  <c r="D44" i="1" s="1"/>
  <c r="D45" i="1" s="1"/>
  <c r="B46" i="1" l="1"/>
</calcChain>
</file>

<file path=xl/sharedStrings.xml><?xml version="1.0" encoding="utf-8"?>
<sst xmlns="http://schemas.openxmlformats.org/spreadsheetml/2006/main" count="60" uniqueCount="46">
  <si>
    <t>New production introduction at eTech</t>
  </si>
  <si>
    <t>Low-end</t>
  </si>
  <si>
    <t>High-end</t>
  </si>
  <si>
    <t>Selling price</t>
  </si>
  <si>
    <t>Marketing costs</t>
  </si>
  <si>
    <t>Mildly aggressive</t>
  </si>
  <si>
    <t>Very aggressive</t>
  </si>
  <si>
    <t>Year 1</t>
  </si>
  <si>
    <t>Year 2</t>
  </si>
  <si>
    <t>Year 3</t>
  </si>
  <si>
    <t>Year 4</t>
  </si>
  <si>
    <t>Variable cost</t>
  </si>
  <si>
    <t>Annual marketing costs ($ millions)</t>
  </si>
  <si>
    <t>Years 2-4</t>
  </si>
  <si>
    <t>Discount rate for NPV</t>
  </si>
  <si>
    <t>Fixed development cost ($ millions)</t>
  </si>
  <si>
    <t>Annual increase</t>
  </si>
  <si>
    <t>High-end product?</t>
  </si>
  <si>
    <t>Very aggressive marketing?</t>
  </si>
  <si>
    <t>Competing product introduced?</t>
  </si>
  <si>
    <t>Parameters of problem, based on 0/1 values to the left</t>
  </si>
  <si>
    <t>Forecasts of net revenues from existing products, with no cannibalization ($ millions)</t>
  </si>
  <si>
    <t>Demand adjustment</t>
  </si>
  <si>
    <t>ePlayerX</t>
  </si>
  <si>
    <t>Annual cost, years 2-4</t>
  </si>
  <si>
    <t>Marketing costs for ePlayerX</t>
  </si>
  <si>
    <t>Net revenue from sales of ePlayerX</t>
  </si>
  <si>
    <t>NPV of eTech sales</t>
  </si>
  <si>
    <t>Cash flows ($ millions)</t>
  </si>
  <si>
    <t>Net revenues from existing products</t>
  </si>
  <si>
    <t>Sales of ePlayerX (1000s of units)</t>
  </si>
  <si>
    <t>Input section</t>
  </si>
  <si>
    <t>Scenarios (0 for no, 1 for yes)</t>
  </si>
  <si>
    <t>Tax rate</t>
  </si>
  <si>
    <t>Depreciation</t>
  </si>
  <si>
    <t>Net cash flow before taxes</t>
  </si>
  <si>
    <t>Taxes</t>
  </si>
  <si>
    <t>Net cash flow after taxes</t>
  </si>
  <si>
    <t>Cannibalization rates</t>
  </si>
  <si>
    <t>Inputs for versions of ePlayerX</t>
  </si>
  <si>
    <t>Base case forecast of demand for ePlayerX (1000s of units) with low-end product, mildly aggressive marketing</t>
  </si>
  <si>
    <t>Marketing\product type</t>
  </si>
  <si>
    <t>Cannibalization rate</t>
  </si>
  <si>
    <t>No competing product</t>
  </si>
  <si>
    <t>Competing product</t>
  </si>
  <si>
    <t>Fixed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</si>
</sst>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9" fontId="0" fillId="0" borderId="0" xfId="0" applyNumberFormat="1"/>
    <xf numFmtId="0" fontId="0" fillId="0" borderId="0" xfId="0" applyAlignment="1">
      <alignment horizontal="right"/>
    </xf>
    <xf numFmtId="9" fontId="0" fillId="0" borderId="0" xfId="1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/>
    <xf numFmtId="0" fontId="0" fillId="2" borderId="0" xfId="0" applyFill="1" applyAlignment="1">
      <alignment horizontal="right"/>
    </xf>
    <xf numFmtId="9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9" fontId="0" fillId="2" borderId="0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revenues and costs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Model!$A$38</c:f>
              <c:strCache>
                <c:ptCount val="1"/>
                <c:pt idx="0">
                  <c:v>Net revenues from existing products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Model!$B$38:$E$38</c:f>
              <c:numCache>
                <c:formatCode>0.000</c:formatCode>
                <c:ptCount val="4"/>
                <c:pt idx="0">
                  <c:v>10</c:v>
                </c:pt>
                <c:pt idx="1">
                  <c:v>9.18</c:v>
                </c:pt>
                <c:pt idx="2">
                  <c:v>8.4272399999999994</c:v>
                </c:pt>
                <c:pt idx="3">
                  <c:v>7.7362063199999991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Model!$A$39</c:f>
              <c:strCache>
                <c:ptCount val="1"/>
                <c:pt idx="0">
                  <c:v>Marketing costs for ePlayerX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Model!$B$39:$E$39</c:f>
              <c:numCache>
                <c:formatCode>0.000</c:formatCode>
                <c:ptCount val="4"/>
                <c:pt idx="0">
                  <c:v>3.5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Model!$A$41</c:f>
              <c:strCache>
                <c:ptCount val="1"/>
                <c:pt idx="0">
                  <c:v>Net revenue from sales of ePlayerX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Model!$B$41:$E$41</c:f>
              <c:numCache>
                <c:formatCode>0.000</c:formatCode>
                <c:ptCount val="4"/>
                <c:pt idx="0" formatCode="General">
                  <c:v>0</c:v>
                </c:pt>
                <c:pt idx="1">
                  <c:v>5.25</c:v>
                </c:pt>
                <c:pt idx="2">
                  <c:v>5.788125</c:v>
                </c:pt>
                <c:pt idx="3">
                  <c:v>6.3814078125000009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723800"/>
        <c:axId val="349726152"/>
      </c:lineChart>
      <c:catAx>
        <c:axId val="349723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726152"/>
        <c:crosses val="autoZero"/>
        <c:auto val="1"/>
        <c:lblAlgn val="ctr"/>
        <c:lblOffset val="100"/>
        <c:noMultiLvlLbl val="0"/>
      </c:catAx>
      <c:valAx>
        <c:axId val="34972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 millions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723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46</xdr:row>
      <xdr:rowOff>185737</xdr:rowOff>
    </xdr:from>
    <xdr:to>
      <xdr:col>5</xdr:col>
      <xdr:colOff>66675</xdr:colOff>
      <xdr:row>61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defaultRowHeight="15" x14ac:dyDescent="0.25"/>
  <cols>
    <col min="1" max="1" width="33.85546875" customWidth="1"/>
    <col min="2" max="5" width="15.140625" customWidth="1"/>
    <col min="7" max="7" width="21.85546875" bestFit="1" customWidth="1"/>
  </cols>
  <sheetData>
    <row r="1" spans="1:7" x14ac:dyDescent="0.25">
      <c r="A1" s="1" t="s">
        <v>0</v>
      </c>
    </row>
    <row r="3" spans="1:7" x14ac:dyDescent="0.25">
      <c r="A3" s="1" t="s">
        <v>31</v>
      </c>
    </row>
    <row r="4" spans="1:7" x14ac:dyDescent="0.25">
      <c r="A4" t="s">
        <v>21</v>
      </c>
    </row>
    <row r="5" spans="1:7" x14ac:dyDescent="0.25">
      <c r="A5" t="s">
        <v>7</v>
      </c>
      <c r="B5" s="11">
        <v>10</v>
      </c>
    </row>
    <row r="6" spans="1:7" x14ac:dyDescent="0.25">
      <c r="A6" t="s">
        <v>16</v>
      </c>
      <c r="B6" s="12">
        <v>0.02</v>
      </c>
      <c r="C6" s="2"/>
    </row>
    <row r="8" spans="1:7" x14ac:dyDescent="0.25">
      <c r="A8" t="s">
        <v>39</v>
      </c>
      <c r="B8" s="3" t="s">
        <v>1</v>
      </c>
      <c r="C8" s="3" t="s">
        <v>2</v>
      </c>
    </row>
    <row r="9" spans="1:7" x14ac:dyDescent="0.25">
      <c r="A9" t="s">
        <v>15</v>
      </c>
      <c r="B9" s="13">
        <v>1.5</v>
      </c>
      <c r="C9" s="13">
        <v>2.5</v>
      </c>
      <c r="G9" s="3"/>
    </row>
    <row r="10" spans="1:7" x14ac:dyDescent="0.25">
      <c r="A10" t="s">
        <v>11</v>
      </c>
      <c r="B10" s="14">
        <v>100</v>
      </c>
      <c r="C10" s="14">
        <v>200</v>
      </c>
    </row>
    <row r="11" spans="1:7" x14ac:dyDescent="0.25">
      <c r="A11" t="s">
        <v>3</v>
      </c>
      <c r="B11" s="14">
        <v>150</v>
      </c>
      <c r="C11" s="14">
        <v>300</v>
      </c>
    </row>
    <row r="12" spans="1:7" x14ac:dyDescent="0.25">
      <c r="A12" t="s">
        <v>38</v>
      </c>
      <c r="B12" s="12">
        <v>0.1</v>
      </c>
      <c r="C12" s="12">
        <v>0.2</v>
      </c>
    </row>
    <row r="14" spans="1:7" x14ac:dyDescent="0.25">
      <c r="A14" t="s">
        <v>12</v>
      </c>
      <c r="B14" s="3" t="s">
        <v>7</v>
      </c>
      <c r="C14" s="3" t="s">
        <v>13</v>
      </c>
    </row>
    <row r="15" spans="1:7" x14ac:dyDescent="0.25">
      <c r="A15" t="s">
        <v>5</v>
      </c>
      <c r="B15" s="13">
        <v>1.5</v>
      </c>
      <c r="C15" s="13">
        <v>0.5</v>
      </c>
      <c r="D15" s="3"/>
      <c r="E15" s="3"/>
    </row>
    <row r="16" spans="1:7" x14ac:dyDescent="0.25">
      <c r="A16" t="s">
        <v>6</v>
      </c>
      <c r="B16" s="13">
        <v>3.5</v>
      </c>
      <c r="C16" s="13">
        <v>1.5</v>
      </c>
    </row>
    <row r="18" spans="1:8" x14ac:dyDescent="0.25">
      <c r="A18" t="s">
        <v>40</v>
      </c>
    </row>
    <row r="19" spans="1:8" x14ac:dyDescent="0.25">
      <c r="A19" t="s">
        <v>8</v>
      </c>
      <c r="B19" s="13">
        <v>100</v>
      </c>
    </row>
    <row r="20" spans="1:8" x14ac:dyDescent="0.25">
      <c r="A20" t="s">
        <v>16</v>
      </c>
      <c r="B20" s="12">
        <v>0.05</v>
      </c>
    </row>
    <row r="22" spans="1:8" x14ac:dyDescent="0.25">
      <c r="A22" t="s">
        <v>22</v>
      </c>
      <c r="B22" s="9" t="s">
        <v>43</v>
      </c>
      <c r="C22" s="9"/>
      <c r="D22" s="9" t="s">
        <v>44</v>
      </c>
      <c r="E22" s="9"/>
    </row>
    <row r="23" spans="1:8" x14ac:dyDescent="0.25">
      <c r="A23" t="s">
        <v>41</v>
      </c>
      <c r="B23" s="3" t="s">
        <v>1</v>
      </c>
      <c r="C23" s="3" t="s">
        <v>2</v>
      </c>
      <c r="D23" s="3" t="s">
        <v>1</v>
      </c>
      <c r="E23" s="3" t="s">
        <v>2</v>
      </c>
    </row>
    <row r="24" spans="1:8" x14ac:dyDescent="0.25">
      <c r="A24" t="s">
        <v>5</v>
      </c>
      <c r="B24" s="15">
        <v>0</v>
      </c>
      <c r="C24" s="15">
        <v>0.15</v>
      </c>
      <c r="D24" s="15">
        <v>-0.1</v>
      </c>
      <c r="E24" s="15">
        <v>0</v>
      </c>
    </row>
    <row r="25" spans="1:8" x14ac:dyDescent="0.25">
      <c r="A25" t="s">
        <v>6</v>
      </c>
      <c r="B25" s="15">
        <v>0.2</v>
      </c>
      <c r="C25" s="15">
        <v>0.3</v>
      </c>
      <c r="D25" s="15">
        <v>0.05</v>
      </c>
      <c r="E25" s="15">
        <v>0.15</v>
      </c>
    </row>
    <row r="27" spans="1:8" x14ac:dyDescent="0.25">
      <c r="A27" t="s">
        <v>33</v>
      </c>
      <c r="B27" s="12">
        <v>0.32</v>
      </c>
    </row>
    <row r="28" spans="1:8" x14ac:dyDescent="0.25">
      <c r="A28" t="s">
        <v>14</v>
      </c>
      <c r="B28" s="12">
        <v>0.1</v>
      </c>
    </row>
    <row r="30" spans="1:8" x14ac:dyDescent="0.25">
      <c r="A30" s="1" t="s">
        <v>32</v>
      </c>
      <c r="D30" s="1" t="s">
        <v>20</v>
      </c>
    </row>
    <row r="31" spans="1:8" x14ac:dyDescent="0.25">
      <c r="A31" t="s">
        <v>17</v>
      </c>
      <c r="B31">
        <v>0</v>
      </c>
      <c r="D31" t="s">
        <v>23</v>
      </c>
      <c r="G31" s="6" t="s">
        <v>4</v>
      </c>
    </row>
    <row r="32" spans="1:8" x14ac:dyDescent="0.25">
      <c r="A32" t="s">
        <v>18</v>
      </c>
      <c r="B32">
        <v>1</v>
      </c>
      <c r="D32" s="5" t="s">
        <v>45</v>
      </c>
      <c r="E32">
        <f>IF($B$31=0,B9,C9)</f>
        <v>1.5</v>
      </c>
      <c r="G32" s="5" t="s">
        <v>7</v>
      </c>
      <c r="H32">
        <f>IF($B$32=0,B15,B16)</f>
        <v>3.5</v>
      </c>
    </row>
    <row r="33" spans="1:8" x14ac:dyDescent="0.25">
      <c r="A33" t="s">
        <v>19</v>
      </c>
      <c r="B33">
        <v>1</v>
      </c>
      <c r="D33" s="5" t="s">
        <v>11</v>
      </c>
      <c r="E33">
        <f t="shared" ref="E33:E34" si="0">IF($B$31=0,B10,C10)</f>
        <v>100</v>
      </c>
      <c r="G33" s="5" t="s">
        <v>24</v>
      </c>
      <c r="H33">
        <f>IF(B32=0,C15,C16)</f>
        <v>1.5</v>
      </c>
    </row>
    <row r="34" spans="1:8" x14ac:dyDescent="0.25">
      <c r="D34" s="5" t="s">
        <v>3</v>
      </c>
      <c r="E34">
        <f t="shared" si="0"/>
        <v>150</v>
      </c>
      <c r="G34" s="6" t="s">
        <v>42</v>
      </c>
      <c r="H34" s="2">
        <f>IF($B$31=0,B12,C12)</f>
        <v>0.1</v>
      </c>
    </row>
    <row r="35" spans="1:8" x14ac:dyDescent="0.25">
      <c r="G35" s="6" t="s">
        <v>22</v>
      </c>
      <c r="H35" s="4">
        <f>IF(B33=0,INDEX(B24:C25,B32+1,B31+1),INDEX(D24:E25,B32+1,B31+1))</f>
        <v>0.05</v>
      </c>
    </row>
    <row r="37" spans="1:8" x14ac:dyDescent="0.25">
      <c r="A37" s="1" t="s">
        <v>28</v>
      </c>
      <c r="B37" s="3" t="s">
        <v>7</v>
      </c>
      <c r="C37" s="3" t="s">
        <v>8</v>
      </c>
      <c r="D37" s="3" t="s">
        <v>9</v>
      </c>
      <c r="E37" s="3" t="s">
        <v>10</v>
      </c>
    </row>
    <row r="38" spans="1:8" x14ac:dyDescent="0.25">
      <c r="A38" t="s">
        <v>29</v>
      </c>
      <c r="B38" s="7">
        <f>B5</f>
        <v>10</v>
      </c>
      <c r="C38" s="7">
        <f>B38*(1+$B$6)*(1-$H$34)</f>
        <v>9.18</v>
      </c>
      <c r="D38" s="7">
        <f>C38*(1+$B$6)*(1-$H$34)</f>
        <v>8.4272399999999994</v>
      </c>
      <c r="E38" s="7">
        <f>D38*(1+$B$6)*(1-$H$34)</f>
        <v>7.7362063199999991</v>
      </c>
    </row>
    <row r="39" spans="1:8" x14ac:dyDescent="0.25">
      <c r="A39" t="s">
        <v>25</v>
      </c>
      <c r="B39" s="7">
        <f>H32</f>
        <v>3.5</v>
      </c>
      <c r="C39" s="7">
        <f>$H$33</f>
        <v>1.5</v>
      </c>
      <c r="D39" s="7">
        <f>$H$33</f>
        <v>1.5</v>
      </c>
      <c r="E39" s="7">
        <f>$H$33</f>
        <v>1.5</v>
      </c>
    </row>
    <row r="40" spans="1:8" x14ac:dyDescent="0.25">
      <c r="A40" t="s">
        <v>30</v>
      </c>
      <c r="B40" s="10">
        <v>0</v>
      </c>
      <c r="C40" s="8">
        <f>B19*(1+$H$35)</f>
        <v>105</v>
      </c>
      <c r="D40" s="8">
        <f>C40*(1+$B$20)*(1+$H$35)</f>
        <v>115.7625</v>
      </c>
      <c r="E40" s="8">
        <f>D40*(1+$B$20)*(1+$H$35)</f>
        <v>127.62815625000002</v>
      </c>
    </row>
    <row r="41" spans="1:8" x14ac:dyDescent="0.25">
      <c r="A41" t="s">
        <v>26</v>
      </c>
      <c r="B41">
        <v>0</v>
      </c>
      <c r="C41" s="7">
        <f>C40*($E$34-$E$33)/1000</f>
        <v>5.25</v>
      </c>
      <c r="D41" s="7">
        <f>D40*($E$34-$E$33)/1000</f>
        <v>5.788125</v>
      </c>
      <c r="E41" s="7">
        <f>E40*($E$34-$E$33)/1000</f>
        <v>6.3814078125000009</v>
      </c>
    </row>
    <row r="42" spans="1:8" x14ac:dyDescent="0.25">
      <c r="A42" t="s">
        <v>34</v>
      </c>
      <c r="B42">
        <f>$E$32/4</f>
        <v>0.375</v>
      </c>
      <c r="C42" s="7">
        <f>$E$32/4</f>
        <v>0.375</v>
      </c>
      <c r="D42" s="7">
        <f>$E$32/4</f>
        <v>0.375</v>
      </c>
      <c r="E42" s="7">
        <f>$E$32/4</f>
        <v>0.375</v>
      </c>
    </row>
    <row r="43" spans="1:8" x14ac:dyDescent="0.25">
      <c r="A43" t="s">
        <v>35</v>
      </c>
      <c r="B43" s="7">
        <f t="shared" ref="B43:E43" si="1">B38+B41-B39-B42</f>
        <v>6.125</v>
      </c>
      <c r="C43" s="7">
        <f t="shared" si="1"/>
        <v>12.555</v>
      </c>
      <c r="D43" s="7">
        <f t="shared" si="1"/>
        <v>12.340364999999998</v>
      </c>
      <c r="E43" s="7">
        <f t="shared" si="1"/>
        <v>12.2426141325</v>
      </c>
    </row>
    <row r="44" spans="1:8" x14ac:dyDescent="0.25">
      <c r="A44" t="s">
        <v>36</v>
      </c>
      <c r="B44" s="7">
        <f>$B$27*B43</f>
        <v>1.96</v>
      </c>
      <c r="C44" s="7">
        <f t="shared" ref="C44:E44" si="2">$B$27*C43</f>
        <v>4.0175999999999998</v>
      </c>
      <c r="D44" s="7">
        <f t="shared" si="2"/>
        <v>3.9489167999999997</v>
      </c>
      <c r="E44" s="7">
        <f t="shared" si="2"/>
        <v>3.9176365224</v>
      </c>
    </row>
    <row r="45" spans="1:8" x14ac:dyDescent="0.25">
      <c r="A45" t="s">
        <v>37</v>
      </c>
      <c r="B45" s="7">
        <f>B43-B44+B42</f>
        <v>4.54</v>
      </c>
      <c r="C45" s="7">
        <f t="shared" ref="C45:E45" si="3">C43-C44+C42</f>
        <v>8.9123999999999999</v>
      </c>
      <c r="D45" s="7">
        <f t="shared" si="3"/>
        <v>8.7664481999999992</v>
      </c>
      <c r="E45" s="7">
        <f t="shared" si="3"/>
        <v>8.6999776100999995</v>
      </c>
    </row>
    <row r="46" spans="1:8" x14ac:dyDescent="0.25">
      <c r="A46" t="s">
        <v>27</v>
      </c>
      <c r="B46" s="7">
        <f>-E32+NPV(B28,B45:E45)</f>
        <v>22.521456615053612</v>
      </c>
    </row>
  </sheetData>
  <mergeCells count="2">
    <mergeCell ref="B22:C22"/>
    <mergeCell ref="D22:E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2014-02-14T19:25:25Z</dcterms:created>
  <dcterms:modified xsi:type="dcterms:W3CDTF">2014-02-19T22:45:10Z</dcterms:modified>
</cp:coreProperties>
</file>